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<sst xmlns="http://schemas.openxmlformats.org/spreadsheetml/2006/main" count="86" uniqueCount="42">
  <si>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TSV Buchbach</t>
  </si>
  <si>
    <t>Josef-Haider-Gedächtnisturnier</t>
  </si>
  <si>
    <t>Am</t>
  </si>
  <si>
    <t>,</t>
  </si>
  <si>
    <t>den</t>
  </si>
  <si>
    <t>in der Buchbacher Turnhalle</t>
  </si>
  <si>
    <t>Beginn:</t>
  </si>
  <si>
    <t>Uhr</t>
  </si>
  <si>
    <t>Spielzeit</t>
  </si>
  <si>
    <t>1x</t>
  </si>
  <si>
    <t>x</t>
  </si>
  <si>
    <t>min</t>
  </si>
  <si>
    <t>Pause:</t>
  </si>
  <si>
    <t>I. Teilnehmende Mannschaften</t>
  </si>
  <si>
    <t>Gruppeneinteilung</t>
  </si>
  <si>
    <t>1.</t>
  </si>
  <si>
    <t>2.</t>
  </si>
  <si>
    <t>3.</t>
  </si>
  <si>
    <t>4.</t>
  </si>
  <si>
    <t>5.</t>
  </si>
  <si>
    <t>II. Spielplan</t>
  </si>
  <si>
    <t>Nr.</t>
  </si>
  <si>
    <t>Platz</t>
  </si>
  <si>
    <t>Beginn</t>
  </si>
  <si>
    <t>Spielpaarungen</t>
  </si>
  <si>
    <t>Ergebisse</t>
  </si>
  <si>
    <t>Punkte</t>
  </si>
  <si>
    <t>-</t>
  </si>
  <si>
    <t>:</t>
  </si>
  <si>
    <t>III. Abschlusstabelle</t>
  </si>
  <si>
    <t>Mannschaften</t>
  </si>
  <si>
    <t>Sp.</t>
  </si>
  <si>
    <t>Pkt.</t>
  </si>
  <si>
    <t>Tore</t>
  </si>
  <si>
    <t>Diff.</t>
  </si>
  <si>
    <t>Samstag</t>
  </si>
  <si>
    <t xml:space="preserve"> D3-Junioren</t>
  </si>
  <si>
    <t>SG Obertaufkirchen</t>
  </si>
  <si>
    <t>TSV Grüntegernbach</t>
  </si>
  <si>
    <t>TSV Haag</t>
  </si>
  <si>
    <t>TSV Haarbach</t>
  </si>
  <si>
    <t>FC Mühldorf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</si>
</sst>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24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readingOrder="2"/>
    </xf>
    <xf numFmtId="0" fontId="26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shrinkToFit="1"/>
    </xf>
    <xf numFmtId="165" fontId="22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16" borderId="30" xfId="0" applyFont="1" applyFill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/>
    </xf>
    <xf numFmtId="0" fontId="27" fillId="16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7" fillId="18" borderId="31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/>
      <protection hidden="1"/>
    </xf>
    <xf numFmtId="164" fontId="0" fillId="0" borderId="40" xfId="0" applyNumberFormat="1" applyFont="1" applyFill="1" applyBorder="1" applyAlignment="1">
      <alignment horizontal="center" vertical="center"/>
    </xf>
    <xf numFmtId="0" fontId="27" fillId="18" borderId="43" xfId="0" applyFont="1" applyFill="1" applyBorder="1" applyAlignment="1">
      <alignment horizontal="center" vertical="center"/>
    </xf>
    <xf numFmtId="0" fontId="27" fillId="18" borderId="25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0" fontId="22" fillId="0" borderId="15" xfId="0" applyFont="1" applyBorder="1" applyAlignment="1">
      <alignment horizontal="left" shrinkToFit="1"/>
    </xf>
    <xf numFmtId="0" fontId="0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left" shrinkToFit="1"/>
    </xf>
    <xf numFmtId="0" fontId="22" fillId="0" borderId="46" xfId="0" applyFont="1" applyBorder="1" applyAlignment="1">
      <alignment horizontal="left" shrinkToFit="1"/>
    </xf>
    <xf numFmtId="0" fontId="22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9" xfId="0" applyFont="1" applyBorder="1" applyAlignment="1">
      <alignment horizontal="left" shrinkToFit="1"/>
    </xf>
    <xf numFmtId="0" fontId="0" fillId="0" borderId="50" xfId="0" applyFont="1" applyBorder="1" applyAlignment="1">
      <alignment horizontal="center"/>
    </xf>
    <xf numFmtId="20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45" fontId="24" fillId="0" borderId="17" xfId="0" applyNumberFormat="1" applyFont="1" applyBorder="1" applyAlignment="1">
      <alignment horizontal="center"/>
    </xf>
    <xf numFmtId="0" fontId="24" fillId="24" borderId="43" xfId="0" applyFont="1" applyFill="1" applyBorder="1" applyAlignment="1">
      <alignment horizontal="center"/>
    </xf>
    <xf numFmtId="0" fontId="26" fillId="24" borderId="3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96277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19050</xdr:colOff>
      <xdr:row>1</xdr:row>
      <xdr:rowOff>142875</xdr:rowOff>
    </xdr:from>
    <xdr:to>
      <xdr:col>54</xdr:col>
      <xdr:colOff>47625</xdr:colOff>
      <xdr:row>2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38125"/>
          <a:ext cx="14382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41</xdr:col>
      <xdr:colOff>66675</xdr:colOff>
      <xdr:row>0</xdr:row>
      <xdr:rowOff>76200</xdr:rowOff>
    </xdr:from>
    <xdr:to>
      <xdr:col>55</xdr:col>
      <xdr:colOff>38100</xdr:colOff>
      <xdr:row>8</xdr:row>
      <xdr:rowOff>19050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76200"/>
          <a:ext cx="16097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44"/>
  <sheetViews>
    <sheetView showGridLines="0" tabSelected="1" zoomScalePageLayoutView="0" workbookViewId="0" topLeftCell="A22">
      <selection activeCell="I39" sqref="I39:AG39"/>
    </sheetView>
  </sheetViews>
  <sheetFormatPr defaultColWidth="1.7109375" defaultRowHeight="12.75"/>
  <cols>
    <col min="1" max="40" width="1.7109375" style="0" customWidth="1"/>
    <col min="41" max="41" width="2.7109375" style="0" customWidth="1"/>
    <col min="42" max="43" width="1.7109375" style="0" customWidth="1"/>
    <col min="44" max="44" width="2.28125" style="0" customWidth="1"/>
    <col min="45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3.421875" style="2" customWidth="1"/>
    <col min="66" max="66" width="2.28125" style="2" customWidth="1"/>
    <col min="67" max="68" width="2.140625" style="2" customWidth="1"/>
    <col min="69" max="69" width="2.28125" style="2" customWidth="1"/>
    <col min="70" max="70" width="2.57421875" style="2" customWidth="1"/>
    <col min="71" max="71" width="2.140625" style="2" customWidth="1"/>
    <col min="72" max="73" width="1.7109375" style="2" customWidth="1"/>
    <col min="74" max="80" width="1.7109375" style="3" customWidth="1"/>
    <col min="81" max="90" width="1.7109375" style="4" customWidth="1"/>
    <col min="91" max="98" width="1.7109375" style="1" customWidth="1"/>
    <col min="99" max="115" width="1.7109375" style="4" customWidth="1"/>
    <col min="116" max="116" width="1.7109375" style="1" customWidth="1"/>
  </cols>
  <sheetData>
    <row r="1" ht="7.5" customHeight="1"/>
    <row r="2" spans="1:55" ht="33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</row>
    <row r="3" spans="1:115" s="11" customFormat="1" ht="27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8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3"/>
      <c r="BW3" s="13"/>
      <c r="BX3" s="13"/>
      <c r="BY3" s="13"/>
      <c r="BZ3" s="13"/>
      <c r="CA3" s="13"/>
      <c r="CB3" s="13"/>
      <c r="CC3" s="14"/>
      <c r="CD3" s="14"/>
      <c r="CE3" s="14"/>
      <c r="CF3" s="14"/>
      <c r="CG3" s="14"/>
      <c r="CH3" s="14"/>
      <c r="CI3" s="14"/>
      <c r="CJ3" s="14"/>
      <c r="CK3" s="14"/>
      <c r="CL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</row>
    <row r="4" spans="1:115" s="18" customFormat="1" ht="15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5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7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20"/>
      <c r="BX4" s="20"/>
      <c r="BY4" s="20"/>
      <c r="BZ4" s="20"/>
      <c r="CA4" s="20"/>
      <c r="CB4" s="20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18" customFormat="1" ht="6" customHeight="1"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7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  <c r="BW5" s="20"/>
      <c r="BX5" s="20"/>
      <c r="BY5" s="20"/>
      <c r="BZ5" s="20"/>
      <c r="CA5" s="20"/>
      <c r="CB5" s="20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2:115" s="18" customFormat="1" ht="15.75">
      <c r="L6" s="22" t="s">
        <v>2</v>
      </c>
      <c r="M6" s="108" t="s">
        <v>35</v>
      </c>
      <c r="N6" s="108"/>
      <c r="O6" s="108"/>
      <c r="P6" s="108"/>
      <c r="Q6" s="108"/>
      <c r="R6" s="108"/>
      <c r="S6" s="108"/>
      <c r="T6" s="108"/>
      <c r="U6" s="18" t="s">
        <v>3</v>
      </c>
      <c r="V6" s="18" t="s">
        <v>4</v>
      </c>
      <c r="Y6" s="109">
        <v>44968</v>
      </c>
      <c r="Z6" s="109"/>
      <c r="AA6" s="109"/>
      <c r="AB6" s="109"/>
      <c r="AC6" s="109"/>
      <c r="AD6" s="109"/>
      <c r="AE6" s="109"/>
      <c r="AF6" s="109"/>
      <c r="AQ6" s="1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7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  <c r="BW6" s="20"/>
      <c r="BX6" s="20"/>
      <c r="BY6" s="20"/>
      <c r="BZ6" s="20"/>
      <c r="CA6" s="20"/>
      <c r="CB6" s="20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18" customFormat="1" ht="6" customHeight="1">
      <c r="AQ7" s="15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7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20"/>
      <c r="BW7" s="20"/>
      <c r="BX7" s="20"/>
      <c r="BY7" s="20"/>
      <c r="BZ7" s="20"/>
      <c r="CA7" s="20"/>
      <c r="CB7" s="20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18" customFormat="1" ht="15">
      <c r="B8" s="110" t="s">
        <v>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Q8" s="23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20"/>
      <c r="BY8" s="20"/>
      <c r="BZ8" s="20"/>
      <c r="CA8" s="20"/>
      <c r="CB8" s="20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18" customFormat="1" ht="6" customHeight="1"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20"/>
      <c r="BY9" s="20"/>
      <c r="BZ9" s="20"/>
      <c r="CA9" s="20"/>
      <c r="CB9" s="20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18" customFormat="1" ht="15.75">
      <c r="G10" s="26" t="s">
        <v>6</v>
      </c>
      <c r="H10" s="100">
        <v>0.6666666666666666</v>
      </c>
      <c r="I10" s="100"/>
      <c r="J10" s="100"/>
      <c r="K10" s="100"/>
      <c r="L10" s="100"/>
      <c r="M10" s="1" t="s">
        <v>7</v>
      </c>
      <c r="T10" s="26" t="s">
        <v>8</v>
      </c>
      <c r="U10" s="101">
        <v>1</v>
      </c>
      <c r="V10" s="101" t="s">
        <v>9</v>
      </c>
      <c r="W10" s="27" t="s">
        <v>10</v>
      </c>
      <c r="X10" s="102">
        <v>0.008333333333333333</v>
      </c>
      <c r="Y10" s="102"/>
      <c r="Z10" s="102"/>
      <c r="AA10" s="102"/>
      <c r="AB10" s="102"/>
      <c r="AC10" s="1" t="s">
        <v>11</v>
      </c>
      <c r="AK10" s="26" t="s">
        <v>12</v>
      </c>
      <c r="AL10" s="103">
        <v>0.001388888888888889</v>
      </c>
      <c r="AM10" s="103"/>
      <c r="AN10" s="103"/>
      <c r="AO10" s="103"/>
      <c r="AP10" s="103"/>
      <c r="AQ10" s="1" t="s">
        <v>11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20"/>
      <c r="BY10" s="20"/>
      <c r="BZ10" s="20"/>
      <c r="CA10" s="20"/>
      <c r="CB10" s="20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ht="9" customHeight="1"/>
    <row r="12" ht="6" customHeight="1"/>
    <row r="13" spans="2:17" ht="12.75">
      <c r="B13" s="28" t="s">
        <v>13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ht="6" customHeight="1"/>
    <row r="15" spans="14:38" ht="15.75">
      <c r="N15" s="104" t="s">
        <v>14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5"/>
      <c r="AL15" s="105"/>
    </row>
    <row r="16" spans="14:38" ht="15">
      <c r="N16" s="97" t="s">
        <v>15</v>
      </c>
      <c r="O16" s="97"/>
      <c r="P16" s="98" t="s">
        <v>37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9"/>
    </row>
    <row r="17" spans="14:38" ht="15">
      <c r="N17" s="89" t="s">
        <v>16</v>
      </c>
      <c r="O17" s="89"/>
      <c r="P17" s="90" t="s">
        <v>38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1"/>
      <c r="AK17" s="92"/>
      <c r="AL17" s="92"/>
    </row>
    <row r="18" spans="14:38" ht="15">
      <c r="N18" s="89" t="s">
        <v>17</v>
      </c>
      <c r="O18" s="89"/>
      <c r="P18" s="90" t="s">
        <v>39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92"/>
      <c r="AL18" s="92"/>
    </row>
    <row r="19" spans="14:38" ht="15">
      <c r="N19" s="89" t="s">
        <v>18</v>
      </c>
      <c r="O19" s="89"/>
      <c r="P19" s="90" t="s">
        <v>40</v>
      </c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1"/>
      <c r="AK19" s="92"/>
      <c r="AL19" s="92"/>
    </row>
    <row r="20" spans="14:38" ht="15.75" thickBot="1">
      <c r="N20" s="95" t="s">
        <v>19</v>
      </c>
      <c r="O20" s="95"/>
      <c r="P20" s="93" t="s">
        <v>41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4"/>
      <c r="AK20" s="96"/>
      <c r="AL20" s="96"/>
    </row>
    <row r="22" spans="1:7" ht="12.75">
      <c r="A22" s="29"/>
      <c r="B22" s="28" t="s">
        <v>20</v>
      </c>
      <c r="C22" s="29"/>
      <c r="D22" s="29"/>
      <c r="E22" s="29"/>
      <c r="F22" s="29"/>
      <c r="G22" s="29"/>
    </row>
    <row r="23" ht="6" customHeight="1"/>
    <row r="24" spans="2:116" s="30" customFormat="1" ht="16.5" customHeight="1">
      <c r="B24" s="87" t="s">
        <v>21</v>
      </c>
      <c r="C24" s="87"/>
      <c r="D24" s="88" t="s">
        <v>22</v>
      </c>
      <c r="E24" s="88"/>
      <c r="F24" s="88"/>
      <c r="G24" s="88"/>
      <c r="H24" s="88"/>
      <c r="I24" s="88"/>
      <c r="J24" s="88" t="s">
        <v>23</v>
      </c>
      <c r="K24" s="88"/>
      <c r="L24" s="88"/>
      <c r="M24" s="88"/>
      <c r="N24" s="88"/>
      <c r="O24" s="88" t="s">
        <v>24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 t="s">
        <v>25</v>
      </c>
      <c r="AX24" s="88"/>
      <c r="AY24" s="88"/>
      <c r="AZ24" s="88"/>
      <c r="BA24" s="88"/>
      <c r="BB24" s="84"/>
      <c r="BC24" s="84"/>
      <c r="BD24" s="31"/>
      <c r="BE24" s="32"/>
      <c r="BF24" s="85" t="s">
        <v>26</v>
      </c>
      <c r="BG24" s="85"/>
      <c r="BH24" s="85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3"/>
      <c r="BX24" s="33"/>
      <c r="BY24" s="33"/>
      <c r="BZ24" s="33"/>
      <c r="CA24" s="33"/>
      <c r="CB24" s="33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1"/>
      <c r="CN24" s="31"/>
      <c r="CO24" s="31"/>
      <c r="CP24" s="31"/>
      <c r="CQ24" s="31"/>
      <c r="CR24" s="31"/>
      <c r="CS24" s="31"/>
      <c r="CT24" s="31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1"/>
    </row>
    <row r="25" spans="2:115" s="31" customFormat="1" ht="18" customHeight="1">
      <c r="B25" s="77">
        <v>1</v>
      </c>
      <c r="C25" s="77"/>
      <c r="D25" s="78">
        <v>1</v>
      </c>
      <c r="E25" s="78"/>
      <c r="F25" s="78"/>
      <c r="G25" s="78"/>
      <c r="H25" s="78"/>
      <c r="I25" s="78"/>
      <c r="J25" s="86">
        <v>0.6666666666666666</v>
      </c>
      <c r="K25" s="86"/>
      <c r="L25" s="86"/>
      <c r="M25" s="86"/>
      <c r="N25" s="86"/>
      <c r="O25" s="80" t="str">
        <f>P16</f>
        <v>SG Obertaufkirchen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35" t="s">
        <v>27</v>
      </c>
      <c r="AF25" s="81" t="str">
        <f>P17</f>
        <v>TSV Grüntegernbach</v>
      </c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2">
        <v>2</v>
      </c>
      <c r="AX25" s="82"/>
      <c r="AY25" s="35" t="s">
        <v>28</v>
      </c>
      <c r="AZ25" s="83">
        <v>0</v>
      </c>
      <c r="BA25" s="83"/>
      <c r="BB25" s="68"/>
      <c r="BC25" s="68"/>
      <c r="BE25" s="32"/>
      <c r="BF25" s="36">
        <f aca="true" t="shared" si="0" ref="BF25:BF34">IF(ISBLANK(AW25),"0",IF(AW25&gt;AZ25,3,IF(AW25=AZ25,1,0)))</f>
        <v>3</v>
      </c>
      <c r="BG25" s="36" t="s">
        <v>28</v>
      </c>
      <c r="BH25" s="36">
        <f aca="true" t="shared" si="1" ref="BH25:BH34">IF(ISBLANK(AZ25),"0",IF(AZ25&gt;AW25,3,IF(AZ25=AW25,1,0)))</f>
        <v>0</v>
      </c>
      <c r="BI25" s="32"/>
      <c r="BJ25" s="32"/>
      <c r="BK25" s="32"/>
      <c r="BL25" s="32"/>
      <c r="BM25" s="37" t="str">
        <f>$P$20</f>
        <v>FC Mühldorf</v>
      </c>
      <c r="BN25" s="38">
        <f>COUNT($BF$27,$BH$29,$BH$32,$BF$34)</f>
        <v>4</v>
      </c>
      <c r="BO25" s="38">
        <f>SUM($BF$27+$BH$29+$BH$32+$BF$34)</f>
        <v>10</v>
      </c>
      <c r="BP25" s="38">
        <f>SUM($AW$27+$AZ$29+$AZ$32+$AW$34)</f>
        <v>19</v>
      </c>
      <c r="BQ25" s="39" t="s">
        <v>28</v>
      </c>
      <c r="BR25" s="38">
        <f>SUM($AZ$27+$AW$29+$AW$32+$AZ$34)</f>
        <v>3</v>
      </c>
      <c r="BS25" s="38">
        <f>SUM(BP25-BR25)</f>
        <v>16</v>
      </c>
      <c r="BT25" s="32"/>
      <c r="BU25" s="32"/>
      <c r="BV25" s="33"/>
      <c r="BW25" s="33"/>
      <c r="BX25" s="33"/>
      <c r="BY25" s="33"/>
      <c r="BZ25" s="33"/>
      <c r="CA25" s="33"/>
      <c r="CB25" s="33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</row>
    <row r="26" spans="2:116" s="30" customFormat="1" ht="18" customHeight="1">
      <c r="B26" s="69">
        <v>2</v>
      </c>
      <c r="C26" s="69"/>
      <c r="D26" s="70">
        <v>1</v>
      </c>
      <c r="E26" s="70"/>
      <c r="F26" s="70"/>
      <c r="G26" s="70"/>
      <c r="H26" s="70"/>
      <c r="I26" s="70"/>
      <c r="J26" s="71">
        <f aca="true" t="shared" si="2" ref="J26:J34">J25+$U$10*$X$10+$AL$10</f>
        <v>0.6763888888888888</v>
      </c>
      <c r="K26" s="71"/>
      <c r="L26" s="71"/>
      <c r="M26" s="71"/>
      <c r="N26" s="71"/>
      <c r="O26" s="72" t="str">
        <f>P18</f>
        <v>TSV Haag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40" t="s">
        <v>27</v>
      </c>
      <c r="AF26" s="73" t="str">
        <f>P19</f>
        <v>TSV Haarbach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>
        <v>5</v>
      </c>
      <c r="AX26" s="74"/>
      <c r="AY26" s="40" t="s">
        <v>28</v>
      </c>
      <c r="AZ26" s="75">
        <v>2</v>
      </c>
      <c r="BA26" s="75"/>
      <c r="BB26" s="76"/>
      <c r="BC26" s="76"/>
      <c r="BD26" s="31"/>
      <c r="BE26" s="32"/>
      <c r="BF26" s="36">
        <f t="shared" si="0"/>
        <v>3</v>
      </c>
      <c r="BG26" s="36" t="s">
        <v>28</v>
      </c>
      <c r="BH26" s="36">
        <f t="shared" si="1"/>
        <v>0</v>
      </c>
      <c r="BI26" s="32"/>
      <c r="BJ26" s="32"/>
      <c r="BK26" s="32"/>
      <c r="BL26" s="32"/>
      <c r="BM26" s="37" t="str">
        <f>$P$18</f>
        <v>TSV Haag</v>
      </c>
      <c r="BN26" s="38">
        <f>COUNT($BF$26,$BH$28,$BH$30,$BF$32)</f>
        <v>4</v>
      </c>
      <c r="BO26" s="38">
        <f>SUM($BF$26+$BH$28+$BH$30+$BF$32)</f>
        <v>10</v>
      </c>
      <c r="BP26" s="38">
        <f>SUM($AW$26+$AZ$28+$AZ$30+$AW$32)</f>
        <v>16</v>
      </c>
      <c r="BQ26" s="39" t="s">
        <v>28</v>
      </c>
      <c r="BR26" s="38">
        <f>SUM($AZ$26+$AW$28+$AW$30+$AZ$32)</f>
        <v>5</v>
      </c>
      <c r="BS26" s="38">
        <f>SUM(BP26-BR26)</f>
        <v>11</v>
      </c>
      <c r="BT26" s="32"/>
      <c r="BU26" s="32"/>
      <c r="BV26" s="33"/>
      <c r="BW26" s="33"/>
      <c r="BX26" s="33"/>
      <c r="BY26" s="33"/>
      <c r="BZ26" s="33"/>
      <c r="CA26" s="33"/>
      <c r="CB26" s="33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1"/>
      <c r="CN26" s="31"/>
      <c r="CO26" s="31"/>
      <c r="CP26" s="31"/>
      <c r="CQ26" s="31"/>
      <c r="CR26" s="31"/>
      <c r="CS26" s="31"/>
      <c r="CT26" s="31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1"/>
    </row>
    <row r="27" spans="2:116" s="30" customFormat="1" ht="18" customHeight="1">
      <c r="B27" s="77">
        <v>3</v>
      </c>
      <c r="C27" s="77"/>
      <c r="D27" s="78">
        <v>1</v>
      </c>
      <c r="E27" s="78"/>
      <c r="F27" s="78"/>
      <c r="G27" s="78"/>
      <c r="H27" s="78"/>
      <c r="I27" s="78"/>
      <c r="J27" s="79">
        <f t="shared" si="2"/>
        <v>0.686111111111111</v>
      </c>
      <c r="K27" s="79"/>
      <c r="L27" s="79"/>
      <c r="M27" s="79"/>
      <c r="N27" s="79"/>
      <c r="O27" s="80" t="str">
        <f>P20</f>
        <v>FC Mühldorf</v>
      </c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35" t="s">
        <v>27</v>
      </c>
      <c r="AF27" s="81" t="str">
        <f>P16</f>
        <v>SG Obertaufkirchen</v>
      </c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>
        <v>3</v>
      </c>
      <c r="AX27" s="82"/>
      <c r="AY27" s="35" t="s">
        <v>28</v>
      </c>
      <c r="AZ27" s="83">
        <v>2</v>
      </c>
      <c r="BA27" s="83"/>
      <c r="BB27" s="68"/>
      <c r="BC27" s="68"/>
      <c r="BD27" s="31"/>
      <c r="BE27" s="32"/>
      <c r="BF27" s="36">
        <f t="shared" si="0"/>
        <v>3</v>
      </c>
      <c r="BG27" s="36" t="s">
        <v>28</v>
      </c>
      <c r="BH27" s="36">
        <f t="shared" si="1"/>
        <v>0</v>
      </c>
      <c r="BI27" s="32"/>
      <c r="BJ27" s="32"/>
      <c r="BK27" s="32"/>
      <c r="BL27" s="32"/>
      <c r="BM27" s="41" t="str">
        <f>$P$16</f>
        <v>SG Obertaufkirchen</v>
      </c>
      <c r="BN27" s="38">
        <f>COUNT($BF$25,$BH$27,$BF$30,$BH$33)</f>
        <v>4</v>
      </c>
      <c r="BO27" s="38">
        <f>SUM($BF$25+$BH$27+$BF$30+$BH$33)</f>
        <v>6</v>
      </c>
      <c r="BP27" s="38">
        <f>SUM($AW$25+$AZ$27+$AW$30+$AZ$33)</f>
        <v>7</v>
      </c>
      <c r="BQ27" s="39" t="s">
        <v>28</v>
      </c>
      <c r="BR27" s="38">
        <f>SUM($AZ$25+$AW$27+$AZ$30+$AW$33)</f>
        <v>6</v>
      </c>
      <c r="BS27" s="38">
        <f>SUM(BP27-BR27)</f>
        <v>1</v>
      </c>
      <c r="BT27" s="32"/>
      <c r="BU27" s="32"/>
      <c r="BV27" s="33"/>
      <c r="BW27" s="33"/>
      <c r="BX27" s="33"/>
      <c r="BY27" s="33"/>
      <c r="BZ27" s="33"/>
      <c r="CA27" s="33"/>
      <c r="CB27" s="33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1"/>
      <c r="CN27" s="31"/>
      <c r="CO27" s="31"/>
      <c r="CP27" s="31"/>
      <c r="CQ27" s="31"/>
      <c r="CR27" s="31"/>
      <c r="CS27" s="31"/>
      <c r="CT27" s="31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1"/>
    </row>
    <row r="28" spans="2:116" s="30" customFormat="1" ht="18" customHeight="1">
      <c r="B28" s="69">
        <v>4</v>
      </c>
      <c r="C28" s="69"/>
      <c r="D28" s="70">
        <v>1</v>
      </c>
      <c r="E28" s="70"/>
      <c r="F28" s="70"/>
      <c r="G28" s="70"/>
      <c r="H28" s="70"/>
      <c r="I28" s="70"/>
      <c r="J28" s="71">
        <f t="shared" si="2"/>
        <v>0.6958333333333332</v>
      </c>
      <c r="K28" s="71"/>
      <c r="L28" s="71"/>
      <c r="M28" s="71"/>
      <c r="N28" s="71"/>
      <c r="O28" s="72" t="str">
        <f>P17</f>
        <v>TSV Grüntegernbach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40" t="s">
        <v>27</v>
      </c>
      <c r="AF28" s="73" t="str">
        <f>P18</f>
        <v>TSV Haag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4">
        <v>2</v>
      </c>
      <c r="AX28" s="74"/>
      <c r="AY28" s="40" t="s">
        <v>28</v>
      </c>
      <c r="AZ28" s="75">
        <v>7</v>
      </c>
      <c r="BA28" s="75"/>
      <c r="BB28" s="76"/>
      <c r="BC28" s="76"/>
      <c r="BD28" s="31"/>
      <c r="BE28" s="32"/>
      <c r="BF28" s="36">
        <f t="shared" si="0"/>
        <v>0</v>
      </c>
      <c r="BG28" s="36" t="s">
        <v>28</v>
      </c>
      <c r="BH28" s="36">
        <f t="shared" si="1"/>
        <v>3</v>
      </c>
      <c r="BI28" s="32"/>
      <c r="BJ28" s="32"/>
      <c r="BK28" s="32"/>
      <c r="BL28" s="32"/>
      <c r="BM28" s="37" t="str">
        <f>$P$17</f>
        <v>TSV Grüntegernbach</v>
      </c>
      <c r="BN28" s="38">
        <f>COUNT($BH$25,$BF$28,$BF$31,$BH$34)</f>
        <v>4</v>
      </c>
      <c r="BO28" s="38">
        <f>SUM($BH$25+$BF$28+$BF$31+$BH$34)</f>
        <v>3</v>
      </c>
      <c r="BP28" s="38">
        <f>SUM($AZ$25+$AW$28+$AW$31+$AZ$34)</f>
        <v>4</v>
      </c>
      <c r="BQ28" s="39" t="s">
        <v>28</v>
      </c>
      <c r="BR28" s="38">
        <f>SUM($AW$25+$AZ$28+$AZ$31+$AW$34)</f>
        <v>18</v>
      </c>
      <c r="BS28" s="38">
        <f>SUM(BP28-BR28)</f>
        <v>-14</v>
      </c>
      <c r="BT28" s="32"/>
      <c r="BU28" s="32"/>
      <c r="BV28" s="33"/>
      <c r="BW28" s="33"/>
      <c r="BX28" s="33"/>
      <c r="BY28" s="33"/>
      <c r="BZ28" s="33"/>
      <c r="CA28" s="33"/>
      <c r="CB28" s="33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1"/>
      <c r="CN28" s="31"/>
      <c r="CO28" s="31"/>
      <c r="CP28" s="31"/>
      <c r="CQ28" s="31"/>
      <c r="CR28" s="31"/>
      <c r="CS28" s="31"/>
      <c r="CT28" s="31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1"/>
    </row>
    <row r="29" spans="2:116" s="30" customFormat="1" ht="18" customHeight="1">
      <c r="B29" s="77">
        <v>5</v>
      </c>
      <c r="C29" s="77"/>
      <c r="D29" s="78">
        <v>1</v>
      </c>
      <c r="E29" s="78"/>
      <c r="F29" s="78"/>
      <c r="G29" s="78"/>
      <c r="H29" s="78"/>
      <c r="I29" s="78"/>
      <c r="J29" s="79">
        <f t="shared" si="2"/>
        <v>0.7055555555555554</v>
      </c>
      <c r="K29" s="79"/>
      <c r="L29" s="79"/>
      <c r="M29" s="79"/>
      <c r="N29" s="79"/>
      <c r="O29" s="80" t="str">
        <f>P19</f>
        <v>TSV Haarbach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35" t="s">
        <v>27</v>
      </c>
      <c r="AF29" s="81" t="str">
        <f>P20</f>
        <v>FC Mühldorf</v>
      </c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2">
        <v>0</v>
      </c>
      <c r="AX29" s="82"/>
      <c r="AY29" s="35" t="s">
        <v>28</v>
      </c>
      <c r="AZ29" s="83">
        <v>7</v>
      </c>
      <c r="BA29" s="83"/>
      <c r="BB29" s="68"/>
      <c r="BC29" s="68"/>
      <c r="BD29" s="31"/>
      <c r="BE29" s="32"/>
      <c r="BF29" s="36">
        <f t="shared" si="0"/>
        <v>0</v>
      </c>
      <c r="BG29" s="36" t="s">
        <v>28</v>
      </c>
      <c r="BH29" s="36">
        <f t="shared" si="1"/>
        <v>3</v>
      </c>
      <c r="BI29" s="32"/>
      <c r="BJ29" s="32"/>
      <c r="BK29" s="32"/>
      <c r="BL29" s="32"/>
      <c r="BM29" s="37" t="str">
        <f>$P$19</f>
        <v>TSV Haarbach</v>
      </c>
      <c r="BN29" s="38">
        <f>COUNT($BH$26,$BF$29,$BH$31,$BF$33)</f>
        <v>4</v>
      </c>
      <c r="BO29" s="38">
        <f>SUM($BH$26+$BF$29+$BH$31+$BF$33)</f>
        <v>0</v>
      </c>
      <c r="BP29" s="38">
        <f>SUM($AZ$26+$AW$29+$AZ$31+$AW$33)</f>
        <v>3</v>
      </c>
      <c r="BQ29" s="39" t="s">
        <v>28</v>
      </c>
      <c r="BR29" s="38">
        <f>SUM($AW$26+$AZ$29+$AW$31+$AZ$33)</f>
        <v>17</v>
      </c>
      <c r="BS29" s="38">
        <f>SUM(BP29-BR29)</f>
        <v>-14</v>
      </c>
      <c r="BT29" s="32"/>
      <c r="BU29" s="32"/>
      <c r="BV29" s="33"/>
      <c r="BW29" s="33"/>
      <c r="BX29" s="33"/>
      <c r="BY29" s="33"/>
      <c r="BZ29" s="33"/>
      <c r="CA29" s="33"/>
      <c r="CB29" s="33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1"/>
      <c r="CN29" s="31"/>
      <c r="CO29" s="31"/>
      <c r="CP29" s="31"/>
      <c r="CQ29" s="31"/>
      <c r="CR29" s="31"/>
      <c r="CS29" s="31"/>
      <c r="CT29" s="31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1"/>
    </row>
    <row r="30" spans="2:116" s="30" customFormat="1" ht="18" customHeight="1">
      <c r="B30" s="69">
        <v>6</v>
      </c>
      <c r="C30" s="69"/>
      <c r="D30" s="70">
        <v>1</v>
      </c>
      <c r="E30" s="70"/>
      <c r="F30" s="70"/>
      <c r="G30" s="70"/>
      <c r="H30" s="70"/>
      <c r="I30" s="70"/>
      <c r="J30" s="71">
        <f t="shared" si="2"/>
        <v>0.7152777777777776</v>
      </c>
      <c r="K30" s="71"/>
      <c r="L30" s="71"/>
      <c r="M30" s="71"/>
      <c r="N30" s="71"/>
      <c r="O30" s="72" t="str">
        <f>P16</f>
        <v>SG Obertaufkirchen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40" t="s">
        <v>27</v>
      </c>
      <c r="AF30" s="73" t="str">
        <f>P18</f>
        <v>TSV Haag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4">
        <v>0</v>
      </c>
      <c r="AX30" s="74"/>
      <c r="AY30" s="40" t="s">
        <v>28</v>
      </c>
      <c r="AZ30" s="75">
        <v>3</v>
      </c>
      <c r="BA30" s="75"/>
      <c r="BB30" s="76"/>
      <c r="BC30" s="76"/>
      <c r="BD30" s="31"/>
      <c r="BE30" s="32"/>
      <c r="BF30" s="36">
        <f t="shared" si="0"/>
        <v>0</v>
      </c>
      <c r="BG30" s="36" t="s">
        <v>28</v>
      </c>
      <c r="BH30" s="36">
        <f t="shared" si="1"/>
        <v>3</v>
      </c>
      <c r="BI30" s="32"/>
      <c r="BJ30" s="32"/>
      <c r="BK30" s="2"/>
      <c r="BL30" s="2"/>
      <c r="BM30" s="2"/>
      <c r="BN30" s="2"/>
      <c r="BO30" s="2"/>
      <c r="BP30" s="2"/>
      <c r="BQ30" s="2"/>
      <c r="BR30" s="2"/>
      <c r="BS30" s="2"/>
      <c r="BT30" s="32"/>
      <c r="BU30" s="32"/>
      <c r="BV30" s="33"/>
      <c r="BW30" s="33"/>
      <c r="BX30" s="33"/>
      <c r="BY30" s="33"/>
      <c r="BZ30" s="33"/>
      <c r="CA30" s="33"/>
      <c r="CB30" s="33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1"/>
      <c r="CN30" s="31"/>
      <c r="CO30" s="31"/>
      <c r="CP30" s="31"/>
      <c r="CQ30" s="31"/>
      <c r="CR30" s="31"/>
      <c r="CS30" s="31"/>
      <c r="CT30" s="31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1"/>
    </row>
    <row r="31" spans="2:116" s="30" customFormat="1" ht="18" customHeight="1">
      <c r="B31" s="77">
        <v>7</v>
      </c>
      <c r="C31" s="77"/>
      <c r="D31" s="78">
        <v>1</v>
      </c>
      <c r="E31" s="78"/>
      <c r="F31" s="78"/>
      <c r="G31" s="78"/>
      <c r="H31" s="78"/>
      <c r="I31" s="78"/>
      <c r="J31" s="79">
        <f t="shared" si="2"/>
        <v>0.7249999999999998</v>
      </c>
      <c r="K31" s="79"/>
      <c r="L31" s="79"/>
      <c r="M31" s="79"/>
      <c r="N31" s="79"/>
      <c r="O31" s="80" t="str">
        <f>P17</f>
        <v>TSV Grüntegernbach</v>
      </c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35" t="s">
        <v>27</v>
      </c>
      <c r="AF31" s="81" t="str">
        <f>P19</f>
        <v>TSV Haarbach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2">
        <v>2</v>
      </c>
      <c r="AX31" s="82"/>
      <c r="AY31" s="35" t="s">
        <v>28</v>
      </c>
      <c r="AZ31" s="83">
        <v>1</v>
      </c>
      <c r="BA31" s="83"/>
      <c r="BB31" s="68"/>
      <c r="BC31" s="68"/>
      <c r="BD31" s="42"/>
      <c r="BE31" s="32"/>
      <c r="BF31" s="36">
        <f t="shared" si="0"/>
        <v>3</v>
      </c>
      <c r="BG31" s="36" t="s">
        <v>28</v>
      </c>
      <c r="BH31" s="36">
        <f t="shared" si="1"/>
        <v>0</v>
      </c>
      <c r="BI31" s="32"/>
      <c r="BJ31" s="32"/>
      <c r="BK31" s="43"/>
      <c r="BL31" s="43"/>
      <c r="BM31" s="34"/>
      <c r="BN31" s="34"/>
      <c r="BO31" s="34"/>
      <c r="BP31" s="34"/>
      <c r="BQ31" s="34"/>
      <c r="BR31" s="34"/>
      <c r="BS31" s="38"/>
      <c r="BT31" s="32"/>
      <c r="BU31" s="32"/>
      <c r="BV31" s="33"/>
      <c r="BW31" s="33"/>
      <c r="BX31" s="33"/>
      <c r="BY31" s="33"/>
      <c r="BZ31" s="33"/>
      <c r="CA31" s="33"/>
      <c r="CB31" s="33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1"/>
      <c r="CN31" s="31"/>
      <c r="CO31" s="31"/>
      <c r="CP31" s="31"/>
      <c r="CQ31" s="31"/>
      <c r="CR31" s="31"/>
      <c r="CS31" s="31"/>
      <c r="CT31" s="31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1"/>
    </row>
    <row r="32" spans="2:116" s="30" customFormat="1" ht="18" customHeight="1">
      <c r="B32" s="69">
        <v>8</v>
      </c>
      <c r="C32" s="69"/>
      <c r="D32" s="70">
        <v>1</v>
      </c>
      <c r="E32" s="70"/>
      <c r="F32" s="70"/>
      <c r="G32" s="70"/>
      <c r="H32" s="70"/>
      <c r="I32" s="70"/>
      <c r="J32" s="71">
        <f t="shared" si="2"/>
        <v>0.7347222222222219</v>
      </c>
      <c r="K32" s="71"/>
      <c r="L32" s="71"/>
      <c r="M32" s="71"/>
      <c r="N32" s="71"/>
      <c r="O32" s="72" t="str">
        <f>P18</f>
        <v>TSV Haag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40" t="s">
        <v>27</v>
      </c>
      <c r="AF32" s="73" t="str">
        <f>P20</f>
        <v>FC Mühldorf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4">
        <v>1</v>
      </c>
      <c r="AX32" s="74"/>
      <c r="AY32" s="40" t="s">
        <v>28</v>
      </c>
      <c r="AZ32" s="75">
        <v>1</v>
      </c>
      <c r="BA32" s="75"/>
      <c r="BB32" s="76"/>
      <c r="BC32" s="76"/>
      <c r="BD32" s="42"/>
      <c r="BE32" s="32"/>
      <c r="BF32" s="36">
        <f t="shared" si="0"/>
        <v>1</v>
      </c>
      <c r="BG32" s="36" t="s">
        <v>28</v>
      </c>
      <c r="BH32" s="36">
        <f t="shared" si="1"/>
        <v>1</v>
      </c>
      <c r="BI32" s="32"/>
      <c r="BJ32" s="32"/>
      <c r="BK32" s="43"/>
      <c r="BL32" s="43"/>
      <c r="BM32" s="34"/>
      <c r="BN32" s="34"/>
      <c r="BO32" s="34"/>
      <c r="BP32" s="34"/>
      <c r="BQ32" s="34"/>
      <c r="BR32" s="34"/>
      <c r="BS32" s="38"/>
      <c r="BT32" s="32"/>
      <c r="BU32" s="32"/>
      <c r="BV32" s="33"/>
      <c r="BW32" s="33"/>
      <c r="BX32" s="33"/>
      <c r="BY32" s="33"/>
      <c r="BZ32" s="33"/>
      <c r="CA32" s="33"/>
      <c r="CB32" s="33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1"/>
      <c r="CN32" s="31"/>
      <c r="CO32" s="31"/>
      <c r="CP32" s="31"/>
      <c r="CQ32" s="31"/>
      <c r="CR32" s="31"/>
      <c r="CS32" s="31"/>
      <c r="CT32" s="31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1"/>
    </row>
    <row r="33" spans="2:116" s="30" customFormat="1" ht="18" customHeight="1">
      <c r="B33" s="77">
        <v>9</v>
      </c>
      <c r="C33" s="77"/>
      <c r="D33" s="78">
        <v>1</v>
      </c>
      <c r="E33" s="78"/>
      <c r="F33" s="78"/>
      <c r="G33" s="78"/>
      <c r="H33" s="78"/>
      <c r="I33" s="78"/>
      <c r="J33" s="79">
        <f t="shared" si="2"/>
        <v>0.7444444444444441</v>
      </c>
      <c r="K33" s="79"/>
      <c r="L33" s="79"/>
      <c r="M33" s="79"/>
      <c r="N33" s="79"/>
      <c r="O33" s="80" t="str">
        <f>P19</f>
        <v>TSV Haarbach</v>
      </c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35" t="s">
        <v>27</v>
      </c>
      <c r="AF33" s="81" t="str">
        <f>P16</f>
        <v>SG Obertaufkirchen</v>
      </c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2">
        <v>0</v>
      </c>
      <c r="AX33" s="82"/>
      <c r="AY33" s="35" t="s">
        <v>28</v>
      </c>
      <c r="AZ33" s="83">
        <v>3</v>
      </c>
      <c r="BA33" s="83"/>
      <c r="BB33" s="68"/>
      <c r="BC33" s="68"/>
      <c r="BD33" s="42"/>
      <c r="BE33" s="32"/>
      <c r="BF33" s="36">
        <f t="shared" si="0"/>
        <v>0</v>
      </c>
      <c r="BG33" s="36" t="s">
        <v>28</v>
      </c>
      <c r="BH33" s="36">
        <f t="shared" si="1"/>
        <v>3</v>
      </c>
      <c r="BI33" s="32"/>
      <c r="BJ33" s="32"/>
      <c r="BK33" s="43"/>
      <c r="BL33" s="43"/>
      <c r="BM33" s="34"/>
      <c r="BN33" s="34"/>
      <c r="BO33" s="34"/>
      <c r="BP33" s="34"/>
      <c r="BQ33" s="34"/>
      <c r="BR33" s="34"/>
      <c r="BS33" s="38"/>
      <c r="BT33" s="32"/>
      <c r="BU33" s="32"/>
      <c r="BV33" s="33"/>
      <c r="BW33" s="33"/>
      <c r="BX33" s="33"/>
      <c r="BY33" s="33"/>
      <c r="BZ33" s="33"/>
      <c r="CA33" s="33"/>
      <c r="CB33" s="33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1"/>
      <c r="CN33" s="31"/>
      <c r="CO33" s="31"/>
      <c r="CP33" s="31"/>
      <c r="CQ33" s="31"/>
      <c r="CR33" s="31"/>
      <c r="CS33" s="31"/>
      <c r="CT33" s="31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1"/>
    </row>
    <row r="34" spans="2:116" s="30" customFormat="1" ht="18" customHeight="1">
      <c r="B34" s="69">
        <v>10</v>
      </c>
      <c r="C34" s="69"/>
      <c r="D34" s="70">
        <v>1</v>
      </c>
      <c r="E34" s="70"/>
      <c r="F34" s="70"/>
      <c r="G34" s="70"/>
      <c r="H34" s="70"/>
      <c r="I34" s="70"/>
      <c r="J34" s="71">
        <f t="shared" si="2"/>
        <v>0.7541666666666663</v>
      </c>
      <c r="K34" s="71"/>
      <c r="L34" s="71"/>
      <c r="M34" s="71"/>
      <c r="N34" s="71"/>
      <c r="O34" s="72" t="str">
        <f>P20</f>
        <v>FC Mühldorf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40" t="s">
        <v>27</v>
      </c>
      <c r="AF34" s="73" t="str">
        <f>P17</f>
        <v>TSV Grüntegernbach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>
        <v>8</v>
      </c>
      <c r="AX34" s="74"/>
      <c r="AY34" s="40" t="s">
        <v>28</v>
      </c>
      <c r="AZ34" s="75">
        <v>0</v>
      </c>
      <c r="BA34" s="75"/>
      <c r="BB34" s="76"/>
      <c r="BC34" s="76"/>
      <c r="BD34" s="42"/>
      <c r="BE34" s="32"/>
      <c r="BF34" s="36">
        <f t="shared" si="0"/>
        <v>3</v>
      </c>
      <c r="BG34" s="36" t="s">
        <v>28</v>
      </c>
      <c r="BH34" s="36">
        <f t="shared" si="1"/>
        <v>0</v>
      </c>
      <c r="BI34" s="32"/>
      <c r="BJ34" s="32"/>
      <c r="BK34" s="43"/>
      <c r="BL34" s="43"/>
      <c r="BM34" s="34"/>
      <c r="BN34" s="34"/>
      <c r="BO34" s="34"/>
      <c r="BP34" s="34"/>
      <c r="BQ34" s="34"/>
      <c r="BR34" s="34"/>
      <c r="BS34" s="38"/>
      <c r="BT34" s="32"/>
      <c r="BU34" s="32"/>
      <c r="BV34" s="33"/>
      <c r="BW34" s="33"/>
      <c r="BX34" s="33"/>
      <c r="BY34" s="33"/>
      <c r="BZ34" s="33"/>
      <c r="CA34" s="33"/>
      <c r="CB34" s="33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1"/>
      <c r="CN34" s="31"/>
      <c r="CO34" s="31"/>
      <c r="CP34" s="31"/>
      <c r="CQ34" s="31"/>
      <c r="CR34" s="31"/>
      <c r="CS34" s="31"/>
      <c r="CT34" s="31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1"/>
    </row>
    <row r="36" spans="2:11" ht="12.75">
      <c r="B36" s="28" t="s">
        <v>29</v>
      </c>
      <c r="C36" s="29"/>
      <c r="D36" s="29"/>
      <c r="E36" s="29"/>
      <c r="F36" s="29"/>
      <c r="G36" s="29"/>
      <c r="H36" s="29"/>
      <c r="I36" s="29"/>
      <c r="J36" s="29"/>
      <c r="K36" s="29"/>
    </row>
    <row r="37" ht="6" customHeight="1"/>
    <row r="38" spans="27:115" s="44" customFormat="1" ht="13.5" customHeight="1">
      <c r="AA38" s="45"/>
      <c r="AB38" s="45"/>
      <c r="AC38" s="45"/>
      <c r="AD38" s="4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/>
      <c r="BW38" s="47"/>
      <c r="BX38" s="47"/>
      <c r="BY38" s="47"/>
      <c r="BZ38" s="47"/>
      <c r="CA38" s="47"/>
      <c r="CB38" s="47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</row>
    <row r="39" spans="9:47" ht="12.75">
      <c r="I39" s="65" t="s">
        <v>30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 t="s">
        <v>31</v>
      </c>
      <c r="AI39" s="66"/>
      <c r="AJ39" s="66"/>
      <c r="AK39" s="66" t="s">
        <v>32</v>
      </c>
      <c r="AL39" s="66"/>
      <c r="AM39" s="66"/>
      <c r="AN39" s="66" t="s">
        <v>33</v>
      </c>
      <c r="AO39" s="66"/>
      <c r="AP39" s="66"/>
      <c r="AQ39" s="66"/>
      <c r="AR39" s="66"/>
      <c r="AS39" s="67" t="s">
        <v>34</v>
      </c>
      <c r="AT39" s="67"/>
      <c r="AU39" s="67"/>
    </row>
    <row r="40" spans="9:47" ht="19.5" customHeight="1">
      <c r="I40" s="52" t="s">
        <v>15</v>
      </c>
      <c r="J40" s="52"/>
      <c r="K40" s="53" t="str">
        <f>BM25</f>
        <v>FC Mühldorf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5">
        <f>BN25</f>
        <v>4</v>
      </c>
      <c r="AI40" s="55"/>
      <c r="AJ40" s="55"/>
      <c r="AK40" s="56">
        <f>BO25</f>
        <v>10</v>
      </c>
      <c r="AL40" s="56"/>
      <c r="AM40" s="56"/>
      <c r="AN40" s="57">
        <f>BP25</f>
        <v>19</v>
      </c>
      <c r="AO40" s="57"/>
      <c r="AP40" s="49" t="s">
        <v>28</v>
      </c>
      <c r="AQ40" s="58">
        <f>BR25</f>
        <v>3</v>
      </c>
      <c r="AR40" s="58"/>
      <c r="AS40" s="54">
        <f>BS25</f>
        <v>16</v>
      </c>
      <c r="AT40" s="54"/>
      <c r="AU40" s="54"/>
    </row>
    <row r="41" spans="9:47" ht="19.5" customHeight="1">
      <c r="I41" s="52" t="s">
        <v>16</v>
      </c>
      <c r="J41" s="52"/>
      <c r="K41" s="53" t="str">
        <f>BM26</f>
        <v>TSV Haag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5">
        <f>BN26</f>
        <v>4</v>
      </c>
      <c r="AI41" s="55"/>
      <c r="AJ41" s="55"/>
      <c r="AK41" s="56">
        <f>BO26</f>
        <v>10</v>
      </c>
      <c r="AL41" s="56"/>
      <c r="AM41" s="56"/>
      <c r="AN41" s="57">
        <f>BP26</f>
        <v>16</v>
      </c>
      <c r="AO41" s="57"/>
      <c r="AP41" s="49" t="s">
        <v>28</v>
      </c>
      <c r="AQ41" s="58">
        <f>BR26</f>
        <v>5</v>
      </c>
      <c r="AR41" s="58"/>
      <c r="AS41" s="54">
        <f>BS26</f>
        <v>11</v>
      </c>
      <c r="AT41" s="54"/>
      <c r="AU41" s="54"/>
    </row>
    <row r="42" spans="9:47" ht="19.5" customHeight="1">
      <c r="I42" s="52" t="s">
        <v>17</v>
      </c>
      <c r="J42" s="52"/>
      <c r="K42" s="53" t="str">
        <f>BM27</f>
        <v>SG Obertaufkirchen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5">
        <f>BN27</f>
        <v>4</v>
      </c>
      <c r="AI42" s="55"/>
      <c r="AJ42" s="55"/>
      <c r="AK42" s="56">
        <f>BO27</f>
        <v>6</v>
      </c>
      <c r="AL42" s="56"/>
      <c r="AM42" s="56"/>
      <c r="AN42" s="57">
        <f>BP27</f>
        <v>7</v>
      </c>
      <c r="AO42" s="57"/>
      <c r="AP42" s="49" t="s">
        <v>28</v>
      </c>
      <c r="AQ42" s="58">
        <f>BR27</f>
        <v>6</v>
      </c>
      <c r="AR42" s="58"/>
      <c r="AS42" s="54">
        <f>BS27</f>
        <v>1</v>
      </c>
      <c r="AT42" s="54"/>
      <c r="AU42" s="54"/>
    </row>
    <row r="43" spans="9:47" ht="19.5" customHeight="1">
      <c r="I43" s="59" t="s">
        <v>18</v>
      </c>
      <c r="J43" s="59"/>
      <c r="K43" s="60" t="str">
        <f>BM28</f>
        <v>TSV Grüntegernbach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1">
        <f>BN28</f>
        <v>4</v>
      </c>
      <c r="AI43" s="61"/>
      <c r="AJ43" s="61"/>
      <c r="AK43" s="62">
        <f>BO28</f>
        <v>3</v>
      </c>
      <c r="AL43" s="62"/>
      <c r="AM43" s="62"/>
      <c r="AN43" s="63">
        <f>BP28</f>
        <v>4</v>
      </c>
      <c r="AO43" s="63"/>
      <c r="AP43" s="50" t="s">
        <v>28</v>
      </c>
      <c r="AQ43" s="64">
        <f>BR28</f>
        <v>18</v>
      </c>
      <c r="AR43" s="64"/>
      <c r="AS43" s="51">
        <f>BS28</f>
        <v>-14</v>
      </c>
      <c r="AT43" s="51"/>
      <c r="AU43" s="51"/>
    </row>
    <row r="44" spans="9:47" ht="19.5" customHeight="1">
      <c r="I44" s="52" t="s">
        <v>19</v>
      </c>
      <c r="J44" s="52"/>
      <c r="K44" s="53" t="str">
        <f>BM29</f>
        <v>TSV Haarbach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5">
        <f>BN29</f>
        <v>4</v>
      </c>
      <c r="AI44" s="55"/>
      <c r="AJ44" s="55"/>
      <c r="AK44" s="56">
        <f>BO29</f>
        <v>0</v>
      </c>
      <c r="AL44" s="56"/>
      <c r="AM44" s="56"/>
      <c r="AN44" s="57">
        <f>BP29</f>
        <v>3</v>
      </c>
      <c r="AO44" s="57"/>
      <c r="AP44" s="49" t="s">
        <v>28</v>
      </c>
      <c r="AQ44" s="58">
        <f>BR29</f>
        <v>17</v>
      </c>
      <c r="AR44" s="58"/>
      <c r="AS44" s="54">
        <f>BS29</f>
        <v>-14</v>
      </c>
      <c r="AT44" s="54"/>
      <c r="AU44" s="54"/>
    </row>
  </sheetData>
  <sheetProtection selectLockedCells="1" selectUnlockedCells="1"/>
  <mergeCells count="165">
    <mergeCell ref="A2:AP2"/>
    <mergeCell ref="A3:AP3"/>
    <mergeCell ref="A4:AP4"/>
    <mergeCell ref="M6:T6"/>
    <mergeCell ref="Y6:AF6"/>
    <mergeCell ref="B8:AM8"/>
    <mergeCell ref="H10:L10"/>
    <mergeCell ref="U10:V10"/>
    <mergeCell ref="X10:AB10"/>
    <mergeCell ref="AL10:AP10"/>
    <mergeCell ref="N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20:AJ20"/>
    <mergeCell ref="AK19:AL19"/>
    <mergeCell ref="P19:AJ19"/>
    <mergeCell ref="N20:O20"/>
    <mergeCell ref="AK20:AL20"/>
    <mergeCell ref="B24:C24"/>
    <mergeCell ref="D24:F24"/>
    <mergeCell ref="G24:I24"/>
    <mergeCell ref="J24:N24"/>
    <mergeCell ref="O24:AV24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S39:AU39"/>
    <mergeCell ref="AQ41:AR41"/>
    <mergeCell ref="AS41:AU41"/>
    <mergeCell ref="I40:J40"/>
    <mergeCell ref="K40:AG40"/>
    <mergeCell ref="AH40:AJ40"/>
    <mergeCell ref="AS40:AU40"/>
    <mergeCell ref="AH41:AJ41"/>
    <mergeCell ref="AK41:AM41"/>
    <mergeCell ref="AN41:AO41"/>
    <mergeCell ref="AH42:AJ42"/>
    <mergeCell ref="AK42:AM42"/>
    <mergeCell ref="AN42:AO42"/>
    <mergeCell ref="AQ42:AR42"/>
    <mergeCell ref="I39:AG39"/>
    <mergeCell ref="AH39:AJ39"/>
    <mergeCell ref="AK39:AM39"/>
    <mergeCell ref="AN39:AR39"/>
    <mergeCell ref="I41:J41"/>
    <mergeCell ref="K41:AG41"/>
    <mergeCell ref="AK40:AM40"/>
    <mergeCell ref="AN40:AO40"/>
    <mergeCell ref="AQ40:AR40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I42:J42"/>
    <mergeCell ref="K42:AG42"/>
    <mergeCell ref="AS44:AU44"/>
    <mergeCell ref="I44:J44"/>
    <mergeCell ref="K44:AG44"/>
    <mergeCell ref="AH44:AJ44"/>
    <mergeCell ref="AK44:AM44"/>
    <mergeCell ref="AN44:AO44"/>
    <mergeCell ref="AQ44:AR44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Rabenseifner</dc:creator>
  <cp:keywords/>
  <dc:description/>
  <cp:lastModifiedBy>Ebert Manfred</cp:lastModifiedBy>
  <dcterms:created xsi:type="dcterms:W3CDTF">2022-12-17T15:59:48Z</dcterms:created>
  <dcterms:modified xsi:type="dcterms:W3CDTF">2023-02-11T17:14:56Z</dcterms:modified>
  <cp:category/>
  <cp:version/>
  <cp:contentType/>
  <cp:contentStatus/>
</cp:coreProperties>
</file>